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"/>
    </mc:Choice>
  </mc:AlternateContent>
  <xr:revisionPtr revIDLastSave="0" documentId="13_ncr:1_{68F2A944-BC4E-454F-A726-5D89FA738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5" i="1" l="1"/>
  <c r="D42" i="1" l="1"/>
  <c r="D41" i="1" l="1"/>
  <c r="D37" i="1"/>
  <c r="D33" i="1"/>
  <c r="D17" i="1" l="1"/>
  <c r="D49" i="1" l="1"/>
  <c r="D10" i="1" l="1"/>
  <c r="D36" i="1" l="1"/>
  <c r="D18" i="1" l="1"/>
  <c r="D40" i="1" l="1"/>
  <c r="D38" i="1"/>
  <c r="D34" i="1"/>
  <c r="D32" i="1"/>
  <c r="D30" i="1"/>
  <c r="D28" i="1"/>
  <c r="D26" i="1" l="1"/>
  <c r="D22" i="1"/>
  <c r="D20" i="1"/>
  <c r="D12" i="1" l="1"/>
  <c r="D24" i="1" l="1"/>
  <c r="D16" i="1"/>
  <c r="D14" i="1"/>
  <c r="D8" i="1"/>
  <c r="D50" i="1" l="1"/>
</calcChain>
</file>

<file path=xl/sharedStrings.xml><?xml version="1.0" encoding="utf-8"?>
<sst xmlns="http://schemas.openxmlformats.org/spreadsheetml/2006/main" count="106" uniqueCount="72">
  <si>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</si>
  <si>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</si>
  <si>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</si>
  <si>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</si>
  <si>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</si>
  <si>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</si>
  <si>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</si>
  <si>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</si>
  <si>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DUBROVNIK</t>
  </si>
  <si>
    <t>ZAGREB</t>
  </si>
  <si>
    <t>Bankarske usluge i usluge platnog promet</t>
  </si>
  <si>
    <t>SPLIT</t>
  </si>
  <si>
    <t>OTP banka d.d.</t>
  </si>
  <si>
    <t>52508873833</t>
  </si>
  <si>
    <t>Sveukupno:</t>
  </si>
  <si>
    <t xml:space="preserve">Ravnateljica: </t>
  </si>
  <si>
    <t>OSNOVNA ŠKOLA CAVTAT
Stjepana Radića 3
20210 Cavtat
Tel: +385(20)478-358
OIB: 07260663095
Mail: ured@os-cavtat.skole.hr_x000D_
IBAN: HR6824070001100019763</t>
  </si>
  <si>
    <t>Kate Kukuljica</t>
  </si>
  <si>
    <t>Usluge telefona, pošte i prijevoza</t>
  </si>
  <si>
    <t>Komunalne usluge</t>
  </si>
  <si>
    <t>Računalne usluge</t>
  </si>
  <si>
    <t>81793146560</t>
  </si>
  <si>
    <t>Energija</t>
  </si>
  <si>
    <t>Uredski materijal i ostali materijalni rashodi</t>
  </si>
  <si>
    <t>HRVATSKI TELEKOM D.D.</t>
  </si>
  <si>
    <t>Plaće za redovan rad (bruto iznos bez bolovanja na teret HZZO-a)</t>
  </si>
  <si>
    <t>Plaće za prekovremeni rad</t>
  </si>
  <si>
    <t>Plaće za posebne uvjete rada</t>
  </si>
  <si>
    <t>Doprinosi za obvezno zdravrstveno osiguranje</t>
  </si>
  <si>
    <t>Ostali rashodi za zaposlene</t>
  </si>
  <si>
    <t>Službena putovanja</t>
  </si>
  <si>
    <t>Naknade za prijevoz, za rad na terenu i odv.život</t>
  </si>
  <si>
    <t>COM ENG d.o.o.</t>
  </si>
  <si>
    <t>42122172362</t>
  </si>
  <si>
    <t>85821130368</t>
  </si>
  <si>
    <t>63073332379</t>
  </si>
  <si>
    <t>ČISTOĆA I ZELENILO KONAVLE D.O.O.</t>
  </si>
  <si>
    <t> 10165352762</t>
  </si>
  <si>
    <t>DOKUMENT IT D.O.O.</t>
  </si>
  <si>
    <t>KONAVLE</t>
  </si>
  <si>
    <t>ČISTOĆA D.O.O.</t>
  </si>
  <si>
    <t>16912997621</t>
  </si>
  <si>
    <t>Intelektualne i osobne usluge</t>
  </si>
  <si>
    <t>HEP OPSKRBA D.O.O.</t>
  </si>
  <si>
    <t>28921383001</t>
  </si>
  <si>
    <t>Materijal i sirovine</t>
  </si>
  <si>
    <t>GDPR</t>
  </si>
  <si>
    <t xml:space="preserve">DJEČJI VRTIĆ KONAVLE </t>
  </si>
  <si>
    <t>80626998490</t>
  </si>
  <si>
    <t>Ostale usluge</t>
  </si>
  <si>
    <t xml:space="preserve">FINANCIJSKA AGENCIJA </t>
  </si>
  <si>
    <t>U Cavtatu, 15.08.2025. godine</t>
  </si>
  <si>
    <t>Isplata sredstava za razdoblje: 01.08.2025. do 31.08.2025.</t>
  </si>
  <si>
    <t>Naknade troškova osobama izvan radnog odnosa (prijevoz učenici s riješenjem)</t>
  </si>
  <si>
    <t>DIMENZIJA PROJEKT D.O.O.</t>
  </si>
  <si>
    <t>33833704886</t>
  </si>
  <si>
    <t>MOKOŠICA</t>
  </si>
  <si>
    <t>IT USLUGE D.O.O.</t>
  </si>
  <si>
    <t>90756144701</t>
  </si>
  <si>
    <t>MLINI</t>
  </si>
  <si>
    <t>ZNAMEN D.O.O.</t>
  </si>
  <si>
    <t> 46756708256</t>
  </si>
  <si>
    <t>Članarine i norme</t>
  </si>
  <si>
    <t>LOVORNO D.O.O.</t>
  </si>
  <si>
    <t>75883000176</t>
  </si>
  <si>
    <t>CAVTAT</t>
  </si>
  <si>
    <t>Materijal i dijelovi za tekuće i investicijsko održavanje</t>
  </si>
  <si>
    <t>MODINO IN</t>
  </si>
  <si>
    <t>45392055435</t>
  </si>
  <si>
    <t>HRVATKE VODE</t>
  </si>
  <si>
    <t>IKEA D.O.O.</t>
  </si>
  <si>
    <t>21523879111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</si>
</sst>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\ _k_n_-;\-* #,##0\ _k_n_-;_-* &quot;-&quot;\ _k_n_-;_-@_-"/>
    <numFmt numFmtId="165" formatCode="_-* #,##0.00\ _k_n_-;\-* #,##0.00\ _k_n_-;_-* &quot;-&quot;??\ _k_n_-;_-@_-"/>
    <numFmt numFmtId="166" formatCode="_-* #,##0.00\ _€_-;\-* #,##0.00\ _€_-;_-* &quot;-&quot;??\ _€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Calibri Light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Calibri Light"/>
      <family val="2"/>
      <scheme val="major"/>
    </font>
    <font>
      <sz val="12"/>
      <color theme="4" tint="-0.499984740745262"/>
      <name val="Calibri Light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</borders>
  <cellStyleXfs count="60">
    <xf numFmtId="0" fontId="0" fillId="0" borderId="0"/>
    <xf numFmtId="0" fontId="6" fillId="0" borderId="0" applyNumberFormat="0" applyFill="0" applyBorder="0">
      <alignment vertical="top" wrapText="1"/>
    </xf>
    <xf numFmtId="0" fontId="17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10" fontId="8" fillId="0" borderId="0" applyFont="0" applyFill="0" applyBorder="0" applyProtection="0">
      <alignment horizontal="left"/>
    </xf>
    <xf numFmtId="0" fontId="16" fillId="0" borderId="0" applyNumberFormat="0" applyFill="0" applyBorder="0" applyAlignment="0" applyProtection="0">
      <alignment vertical="top" wrapText="1"/>
    </xf>
    <xf numFmtId="0" fontId="10" fillId="35" borderId="19" applyNumberFormat="0" applyAlignment="0" applyProtection="0"/>
    <xf numFmtId="0" fontId="11" fillId="14" borderId="0" applyNumberFormat="0" applyBorder="0" applyAlignment="0" applyProtection="0"/>
    <xf numFmtId="0" fontId="14" fillId="0" borderId="0" applyFill="0" applyBorder="0" applyProtection="0">
      <alignment horizontal="left" vertical="center"/>
    </xf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18" applyNumberFormat="0" applyAlignment="0" applyProtection="0"/>
    <xf numFmtId="0" fontId="19" fillId="0" borderId="0" applyFill="0" applyBorder="0" applyProtection="0">
      <alignment horizontal="left"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3" applyNumberFormat="0" applyAlignment="0" applyProtection="0"/>
    <xf numFmtId="0" fontId="24" fillId="8" borderId="14" applyNumberFormat="0" applyAlignment="0" applyProtection="0"/>
    <xf numFmtId="0" fontId="25" fillId="8" borderId="13" applyNumberFormat="0" applyAlignment="0" applyProtection="0"/>
    <xf numFmtId="0" fontId="26" fillId="0" borderId="15" applyNumberFormat="0" applyFill="0" applyAlignment="0" applyProtection="0"/>
    <xf numFmtId="0" fontId="27" fillId="9" borderId="16" applyNumberFormat="0" applyAlignment="0" applyProtection="0"/>
    <xf numFmtId="0" fontId="6" fillId="10" borderId="17" applyNumberFormat="0" applyFont="0" applyAlignment="0" applyProtection="0"/>
    <xf numFmtId="0" fontId="2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8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8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/>
    <xf numFmtId="0" fontId="4" fillId="3" borderId="0" xfId="0" applyFont="1" applyFill="1"/>
    <xf numFmtId="166" fontId="4" fillId="3" borderId="0" xfId="0" applyNumberFormat="1" applyFont="1" applyFill="1"/>
    <xf numFmtId="49" fontId="5" fillId="0" borderId="0" xfId="0" applyNumberFormat="1" applyFont="1"/>
    <xf numFmtId="0" fontId="3" fillId="0" borderId="0" xfId="0" applyFont="1" applyAlignment="1">
      <alignment horizontal="center"/>
    </xf>
    <xf numFmtId="166" fontId="5" fillId="0" borderId="0" xfId="0" applyNumberFormat="1" applyFont="1"/>
    <xf numFmtId="0" fontId="3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0" fillId="0" borderId="5" xfId="0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1" fillId="0" borderId="6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66" fontId="0" fillId="0" borderId="0" xfId="0" applyNumberFormat="1" applyAlignment="1">
      <alignment horizontal="right" vertical="top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4" fontId="0" fillId="0" borderId="0" xfId="0" applyNumberFormat="1" applyAlignment="1">
      <alignment horizontal="center" vertical="top"/>
    </xf>
  </cellXfs>
  <cellStyles count="60">
    <cellStyle name="20% - Accent1 2" xfId="28" xr:uid="{00000000-0005-0000-0000-000000000000}"/>
    <cellStyle name="20% - Accent2 2" xfId="31" xr:uid="{00000000-0005-0000-0000-000001000000}"/>
    <cellStyle name="20% - Accent3 2" xfId="35" xr:uid="{00000000-0005-0000-0000-000002000000}"/>
    <cellStyle name="20% - Accent4 2" xfId="39" xr:uid="{00000000-0005-0000-0000-000003000000}"/>
    <cellStyle name="20% - Accent5 2" xfId="43" xr:uid="{00000000-0005-0000-0000-000004000000}"/>
    <cellStyle name="20% - Accent6 2" xfId="47" xr:uid="{00000000-0005-0000-0000-000005000000}"/>
    <cellStyle name="40% - Accent1 2" xfId="29" xr:uid="{00000000-0005-0000-0000-000006000000}"/>
    <cellStyle name="40% - Accent2 2" xfId="32" xr:uid="{00000000-0005-0000-0000-000007000000}"/>
    <cellStyle name="40% - Accent3 2" xfId="36" xr:uid="{00000000-0005-0000-0000-000008000000}"/>
    <cellStyle name="40% - Accent4 2" xfId="40" xr:uid="{00000000-0005-0000-0000-000009000000}"/>
    <cellStyle name="40% - Accent5 2" xfId="44" xr:uid="{00000000-0005-0000-0000-00000A000000}"/>
    <cellStyle name="40% - Accent6 2" xfId="48" xr:uid="{00000000-0005-0000-0000-00000B000000}"/>
    <cellStyle name="60% - Accent1 2" xfId="8" xr:uid="{00000000-0005-0000-0000-00000C000000}"/>
    <cellStyle name="60% - Accent2 2" xfId="33" xr:uid="{00000000-0005-0000-0000-00000D000000}"/>
    <cellStyle name="60% - Accent3 2" xfId="37" xr:uid="{00000000-0005-0000-0000-00000E000000}"/>
    <cellStyle name="60% - Accent4 2" xfId="41" xr:uid="{00000000-0005-0000-0000-00000F000000}"/>
    <cellStyle name="60% - Accent5 2" xfId="45" xr:uid="{00000000-0005-0000-0000-000010000000}"/>
    <cellStyle name="60% - Accent6 2" xfId="49" xr:uid="{00000000-0005-0000-0000-000011000000}"/>
    <cellStyle name="Accent1 2" xfId="27" xr:uid="{00000000-0005-0000-0000-000012000000}"/>
    <cellStyle name="Accent2 2" xfId="30" xr:uid="{00000000-0005-0000-0000-000013000000}"/>
    <cellStyle name="Accent3 2" xfId="34" xr:uid="{00000000-0005-0000-0000-000014000000}"/>
    <cellStyle name="Accent4 2" xfId="38" xr:uid="{00000000-0005-0000-0000-000015000000}"/>
    <cellStyle name="Accent5 2" xfId="42" xr:uid="{00000000-0005-0000-0000-000016000000}"/>
    <cellStyle name="Accent6 2" xfId="46" xr:uid="{00000000-0005-0000-0000-000017000000}"/>
    <cellStyle name="Bad 2" xfId="19" xr:uid="{00000000-0005-0000-0000-000018000000}"/>
    <cellStyle name="Calculation 2" xfId="23" xr:uid="{00000000-0005-0000-0000-000019000000}"/>
    <cellStyle name="Check Cell 2" xfId="25" xr:uid="{00000000-0005-0000-0000-00001A000000}"/>
    <cellStyle name="Comma" xfId="50" xr:uid="{00000000-0005-0000-0000-00001B000000}"/>
    <cellStyle name="Comma [0] 2" xfId="15" xr:uid="{00000000-0005-0000-0000-00001C000000}"/>
    <cellStyle name="Comma 2" xfId="14" xr:uid="{00000000-0005-0000-0000-00001D000000}"/>
    <cellStyle name="Currency" xfId="51" xr:uid="{00000000-0005-0000-0000-00001E000000}"/>
    <cellStyle name="Currency [0] 2" xfId="17" xr:uid="{00000000-0005-0000-0000-00001F000000}"/>
    <cellStyle name="Currency [0] 2 2" xfId="53" xr:uid="{D6AF8DA2-5C0C-44E3-81AB-3AC10283AF05}"/>
    <cellStyle name="Currency 2" xfId="16" xr:uid="{00000000-0005-0000-0000-000020000000}"/>
    <cellStyle name="Currency 2 2" xfId="52" xr:uid="{DE507753-5CEF-4FCF-9727-FA4051AC03C0}"/>
    <cellStyle name="Currency 3" xfId="54" xr:uid="{A6702408-600C-4438-8DED-129953299630}"/>
    <cellStyle name="Currency 4" xfId="55" xr:uid="{66D30363-FFBA-4E9A-9EF9-4433CB0FC024}"/>
    <cellStyle name="Currency 5" xfId="56" xr:uid="{047D3304-7EFA-4DCE-9520-140FE39A31F7}"/>
    <cellStyle name="Currency 6" xfId="57" xr:uid="{63803171-B848-433A-840D-DBB487AAC8F2}"/>
    <cellStyle name="Currency 7" xfId="58" xr:uid="{30323445-91E0-42FB-8196-E5910DA97F9D}"/>
    <cellStyle name="Currency 8" xfId="59" xr:uid="{FD2210ED-FF9D-4969-B150-14C9DA974255}"/>
    <cellStyle name="Explanatory Text 2" xfId="11" xr:uid="{00000000-0005-0000-0000-000021000000}"/>
    <cellStyle name="Good 2" xfId="18" xr:uid="{00000000-0005-0000-0000-000023000000}"/>
    <cellStyle name="Heading 1 2" xfId="3" xr:uid="{00000000-0005-0000-0000-000024000000}"/>
    <cellStyle name="Heading 2 2" xfId="4" xr:uid="{00000000-0005-0000-0000-000025000000}"/>
    <cellStyle name="Heading 3 2" xfId="9" xr:uid="{00000000-0005-0000-0000-000026000000}"/>
    <cellStyle name="Heading 4 2" xfId="13" xr:uid="{00000000-0005-0000-0000-000027000000}"/>
    <cellStyle name="Hiperveza" xfId="2" builtinId="8" customBuiltin="1"/>
    <cellStyle name="Input 2" xfId="21" xr:uid="{00000000-0005-0000-0000-000029000000}"/>
    <cellStyle name="Linked Cell 2" xfId="24" xr:uid="{00000000-0005-0000-0000-00002A000000}"/>
    <cellStyle name="Neutral 2" xfId="20" xr:uid="{00000000-0005-0000-0000-00002B000000}"/>
    <cellStyle name="Normal 2" xfId="1" xr:uid="{00000000-0005-0000-0000-00002D000000}"/>
    <cellStyle name="Normalno" xfId="0" builtinId="0"/>
    <cellStyle name="Note 2" xfId="26" xr:uid="{00000000-0005-0000-0000-00002E000000}"/>
    <cellStyle name="Output 2" xfId="22" xr:uid="{00000000-0005-0000-0000-00002F000000}"/>
    <cellStyle name="Percent 2" xfId="5" xr:uid="{00000000-0005-0000-0000-000030000000}"/>
    <cellStyle name="Praćena hiperveza" xfId="6" builtinId="9" customBuiltin="1"/>
    <cellStyle name="Title 2" xfId="7" xr:uid="{00000000-0005-0000-0000-000031000000}"/>
    <cellStyle name="Total 2" xfId="12" xr:uid="{00000000-0005-0000-0000-000032000000}"/>
    <cellStyle name="Warning Text 2" xfId="10" xr:uid="{00000000-0005-0000-0000-000033000000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19"/>
  <sheetViews>
    <sheetView tabSelected="1" zoomScaleNormal="100" workbookViewId="0">
      <selection activeCell="D44" sqref="D44"/>
    </sheetView>
  </sheetViews>
  <sheetFormatPr defaultRowHeight="15" x14ac:dyDescent="0.25"/>
  <cols>
    <col min="1" max="1" width="49.5703125" customWidth="1"/>
    <col min="2" max="2" width="23" style="5" customWidth="1"/>
    <col min="3" max="3" width="28.5703125" customWidth="1"/>
    <col min="4" max="4" width="19.140625" style="7" customWidth="1"/>
    <col min="5" max="5" width="14.42578125" customWidth="1"/>
    <col min="6" max="6" width="59.42578125" bestFit="1" customWidth="1"/>
  </cols>
  <sheetData>
    <row r="1" spans="1:6" ht="114" customHeight="1" x14ac:dyDescent="0.25">
      <c r="A1" s="15" t="s">
        <v>16</v>
      </c>
    </row>
    <row r="2" spans="1:6" s="1" customFormat="1" ht="28.5" customHeight="1" x14ac:dyDescent="0.35">
      <c r="A2" s="21" t="s">
        <v>0</v>
      </c>
      <c r="B2" s="22"/>
      <c r="C2" s="23"/>
      <c r="D2" s="24"/>
      <c r="E2" s="23"/>
      <c r="F2" s="23"/>
    </row>
    <row r="3" spans="1:6" ht="18.75" customHeight="1" x14ac:dyDescent="0.25"/>
    <row r="4" spans="1:6" ht="15.75" x14ac:dyDescent="0.25">
      <c r="A4" s="14"/>
      <c r="B4" s="25"/>
      <c r="C4" s="26" t="s">
        <v>52</v>
      </c>
      <c r="D4" s="27"/>
    </row>
    <row r="5" spans="1:6" ht="19.5" customHeight="1" thickBot="1" x14ac:dyDescent="0.3">
      <c r="C5" s="2"/>
    </row>
    <row r="6" spans="1:6" ht="36.75" customHeight="1" thickTop="1" thickBot="1" x14ac:dyDescent="0.3">
      <c r="A6" s="28" t="s">
        <v>1</v>
      </c>
      <c r="B6" s="17" t="s">
        <v>2</v>
      </c>
      <c r="C6" s="18" t="s">
        <v>3</v>
      </c>
      <c r="D6" s="19" t="s">
        <v>4</v>
      </c>
      <c r="E6" s="16" t="s">
        <v>5</v>
      </c>
      <c r="F6" s="20" t="s">
        <v>6</v>
      </c>
    </row>
    <row r="7" spans="1:6" ht="15.75" thickTop="1" x14ac:dyDescent="0.25">
      <c r="A7" s="29" t="s">
        <v>12</v>
      </c>
      <c r="B7" s="6" t="s">
        <v>13</v>
      </c>
      <c r="C7" s="4" t="s">
        <v>11</v>
      </c>
      <c r="D7" s="8">
        <v>41.72</v>
      </c>
      <c r="E7" s="4">
        <v>3431</v>
      </c>
      <c r="F7" s="13" t="s">
        <v>10</v>
      </c>
    </row>
    <row r="8" spans="1:6" ht="27" customHeight="1" thickBot="1" x14ac:dyDescent="0.3">
      <c r="A8" s="30" t="s">
        <v>7</v>
      </c>
      <c r="B8" s="9"/>
      <c r="C8" s="10"/>
      <c r="D8" s="11">
        <f>SUM(D7:D7)</f>
        <v>41.72</v>
      </c>
      <c r="E8" s="10"/>
      <c r="F8" s="12"/>
    </row>
    <row r="9" spans="1:6" ht="27" customHeight="1" x14ac:dyDescent="0.25">
      <c r="A9" s="29" t="s">
        <v>46</v>
      </c>
      <c r="B9" s="6" t="s">
        <v>46</v>
      </c>
      <c r="C9" s="4" t="s">
        <v>46</v>
      </c>
      <c r="D9" s="8">
        <v>686.45</v>
      </c>
      <c r="E9" s="4">
        <v>3241</v>
      </c>
      <c r="F9" s="31" t="s">
        <v>53</v>
      </c>
    </row>
    <row r="10" spans="1:6" ht="27" customHeight="1" thickBot="1" x14ac:dyDescent="0.3">
      <c r="A10" s="30" t="s">
        <v>7</v>
      </c>
      <c r="B10" s="9"/>
      <c r="C10" s="10"/>
      <c r="D10" s="11">
        <f>SUM(D9:D9)</f>
        <v>686.45</v>
      </c>
      <c r="E10" s="10"/>
      <c r="F10" s="12"/>
    </row>
    <row r="11" spans="1:6" ht="27" customHeight="1" x14ac:dyDescent="0.25">
      <c r="A11" s="29" t="s">
        <v>54</v>
      </c>
      <c r="B11" s="6" t="s">
        <v>55</v>
      </c>
      <c r="C11" s="6" t="s">
        <v>56</v>
      </c>
      <c r="D11" s="8">
        <v>11250</v>
      </c>
      <c r="E11" s="4"/>
      <c r="F11" s="13"/>
    </row>
    <row r="12" spans="1:6" ht="27" customHeight="1" thickBot="1" x14ac:dyDescent="0.3">
      <c r="A12" s="30" t="s">
        <v>7</v>
      </c>
      <c r="B12" s="9"/>
      <c r="C12" s="10"/>
      <c r="D12" s="11">
        <f>SUM(D11:D11)</f>
        <v>11250</v>
      </c>
      <c r="E12" s="10"/>
      <c r="F12" s="12"/>
    </row>
    <row r="13" spans="1:6" ht="27" customHeight="1" x14ac:dyDescent="0.25">
      <c r="A13" s="29" t="s">
        <v>47</v>
      </c>
      <c r="B13" s="6" t="s">
        <v>48</v>
      </c>
      <c r="C13" s="4" t="s">
        <v>39</v>
      </c>
      <c r="D13" s="8">
        <v>1033.5</v>
      </c>
      <c r="E13" s="4">
        <v>3239</v>
      </c>
      <c r="F13" s="13" t="s">
        <v>49</v>
      </c>
    </row>
    <row r="14" spans="1:6" ht="27" customHeight="1" thickBot="1" x14ac:dyDescent="0.3">
      <c r="A14" s="30" t="s">
        <v>7</v>
      </c>
      <c r="B14" s="9"/>
      <c r="C14" s="10"/>
      <c r="D14" s="11">
        <f>SUM(D13:D13)</f>
        <v>1033.5</v>
      </c>
      <c r="E14" s="10"/>
      <c r="F14" s="12"/>
    </row>
    <row r="15" spans="1:6" ht="27" customHeight="1" x14ac:dyDescent="0.25">
      <c r="A15" s="29" t="s">
        <v>57</v>
      </c>
      <c r="B15" s="6" t="s">
        <v>58</v>
      </c>
      <c r="C15" s="4" t="s">
        <v>59</v>
      </c>
      <c r="D15" s="8">
        <v>275.26</v>
      </c>
      <c r="E15" s="4">
        <v>3221</v>
      </c>
      <c r="F15" s="13" t="s">
        <v>23</v>
      </c>
    </row>
    <row r="16" spans="1:6" ht="27" customHeight="1" thickBot="1" x14ac:dyDescent="0.3">
      <c r="A16" s="30" t="s">
        <v>7</v>
      </c>
      <c r="B16" s="9"/>
      <c r="C16" s="10"/>
      <c r="D16" s="11">
        <f>SUM(D15:D15)</f>
        <v>275.26</v>
      </c>
      <c r="E16" s="10"/>
      <c r="F16" s="12"/>
    </row>
    <row r="17" spans="1:6" ht="15" customHeight="1" x14ac:dyDescent="0.25">
      <c r="A17" s="29" t="s">
        <v>36</v>
      </c>
      <c r="B17" s="6" t="s">
        <v>37</v>
      </c>
      <c r="C17" s="4" t="s">
        <v>39</v>
      </c>
      <c r="D17" s="8">
        <f>22.6+49.77</f>
        <v>72.37</v>
      </c>
      <c r="E17" s="4">
        <v>3234</v>
      </c>
      <c r="F17" s="13" t="s">
        <v>19</v>
      </c>
    </row>
    <row r="18" spans="1:6" ht="15.75" thickBot="1" x14ac:dyDescent="0.3">
      <c r="A18" s="30" t="s">
        <v>7</v>
      </c>
      <c r="B18" s="9"/>
      <c r="C18" s="10"/>
      <c r="D18" s="11">
        <f>D17</f>
        <v>72.37</v>
      </c>
      <c r="E18" s="10"/>
      <c r="F18" s="12"/>
    </row>
    <row r="19" spans="1:6" ht="27" customHeight="1" x14ac:dyDescent="0.25">
      <c r="A19" s="29" t="s">
        <v>40</v>
      </c>
      <c r="B19" s="6" t="s">
        <v>41</v>
      </c>
      <c r="C19" s="4" t="s">
        <v>8</v>
      </c>
      <c r="D19" s="8">
        <v>224.97</v>
      </c>
      <c r="E19" s="4">
        <v>3234</v>
      </c>
      <c r="F19" s="13" t="s">
        <v>19</v>
      </c>
    </row>
    <row r="20" spans="1:6" ht="15.75" thickBot="1" x14ac:dyDescent="0.3">
      <c r="A20" s="30" t="s">
        <v>7</v>
      </c>
      <c r="B20" s="9"/>
      <c r="C20" s="10"/>
      <c r="D20" s="11">
        <f>SUM(D19:D19)</f>
        <v>224.97</v>
      </c>
      <c r="E20" s="10"/>
      <c r="F20" s="12"/>
    </row>
    <row r="21" spans="1:6" ht="27" customHeight="1" x14ac:dyDescent="0.25">
      <c r="A21" s="29" t="s">
        <v>32</v>
      </c>
      <c r="B21" s="6" t="s">
        <v>33</v>
      </c>
      <c r="C21" s="4" t="s">
        <v>8</v>
      </c>
      <c r="D21" s="8">
        <v>167.5</v>
      </c>
      <c r="E21" s="4">
        <v>3238</v>
      </c>
      <c r="F21" s="13" t="s">
        <v>20</v>
      </c>
    </row>
    <row r="22" spans="1:6" ht="15.75" thickBot="1" x14ac:dyDescent="0.3">
      <c r="A22" s="30" t="s">
        <v>7</v>
      </c>
      <c r="B22" s="9"/>
      <c r="C22" s="10"/>
      <c r="D22" s="11">
        <f>SUM(D21:D21)</f>
        <v>167.5</v>
      </c>
      <c r="E22" s="10"/>
      <c r="F22" s="12"/>
    </row>
    <row r="23" spans="1:6" ht="27" customHeight="1" x14ac:dyDescent="0.25">
      <c r="A23" s="29" t="s">
        <v>50</v>
      </c>
      <c r="B23" s="6" t="s">
        <v>34</v>
      </c>
      <c r="C23" s="4" t="s">
        <v>9</v>
      </c>
      <c r="D23" s="8">
        <v>1.66</v>
      </c>
      <c r="E23" s="4">
        <v>3238</v>
      </c>
      <c r="F23" s="13" t="s">
        <v>20</v>
      </c>
    </row>
    <row r="24" spans="1:6" ht="15.75" thickBot="1" x14ac:dyDescent="0.3">
      <c r="A24" s="30" t="s">
        <v>7</v>
      </c>
      <c r="B24" s="9"/>
      <c r="C24" s="10"/>
      <c r="D24" s="11">
        <f>SUM(D23:D23)</f>
        <v>1.66</v>
      </c>
      <c r="E24" s="10"/>
      <c r="F24" s="12"/>
    </row>
    <row r="25" spans="1:6" ht="27" customHeight="1" x14ac:dyDescent="0.25">
      <c r="A25" s="29" t="s">
        <v>60</v>
      </c>
      <c r="B25" s="6" t="s">
        <v>61</v>
      </c>
      <c r="C25" s="4" t="s">
        <v>9</v>
      </c>
      <c r="D25" s="8">
        <v>67.2</v>
      </c>
      <c r="E25" s="4">
        <v>3294</v>
      </c>
      <c r="F25" s="13" t="s">
        <v>62</v>
      </c>
    </row>
    <row r="26" spans="1:6" ht="15.75" thickBot="1" x14ac:dyDescent="0.3">
      <c r="A26" s="30" t="s">
        <v>7</v>
      </c>
      <c r="B26" s="9"/>
      <c r="C26" s="10"/>
      <c r="D26" s="11">
        <f>SUM(D25:D25)</f>
        <v>67.2</v>
      </c>
      <c r="E26" s="10"/>
      <c r="F26" s="12"/>
    </row>
    <row r="27" spans="1:6" ht="27" customHeight="1" x14ac:dyDescent="0.25">
      <c r="A27" s="29" t="s">
        <v>63</v>
      </c>
      <c r="B27" s="6" t="s">
        <v>64</v>
      </c>
      <c r="C27" s="4" t="s">
        <v>65</v>
      </c>
      <c r="D27" s="8">
        <v>17.03</v>
      </c>
      <c r="E27" s="4">
        <v>3224</v>
      </c>
      <c r="F27" s="13" t="s">
        <v>66</v>
      </c>
    </row>
    <row r="28" spans="1:6" ht="15.75" thickBot="1" x14ac:dyDescent="0.3">
      <c r="A28" s="30" t="s">
        <v>7</v>
      </c>
      <c r="B28" s="9"/>
      <c r="C28" s="10"/>
      <c r="D28" s="11">
        <f>SUM(D27:D27)</f>
        <v>17.03</v>
      </c>
      <c r="E28" s="10"/>
      <c r="F28" s="12"/>
    </row>
    <row r="29" spans="1:6" ht="27" customHeight="1" x14ac:dyDescent="0.25">
      <c r="A29" s="29" t="s">
        <v>43</v>
      </c>
      <c r="B29" s="6" t="s">
        <v>35</v>
      </c>
      <c r="C29" s="4" t="s">
        <v>9</v>
      </c>
      <c r="D29" s="8">
        <v>267.3</v>
      </c>
      <c r="E29" s="4">
        <v>3223</v>
      </c>
      <c r="F29" s="13" t="s">
        <v>22</v>
      </c>
    </row>
    <row r="30" spans="1:6" ht="15.75" thickBot="1" x14ac:dyDescent="0.3">
      <c r="A30" s="30" t="s">
        <v>7</v>
      </c>
      <c r="B30" s="9"/>
      <c r="C30" s="10"/>
      <c r="D30" s="11">
        <f>SUM(D29:D29)</f>
        <v>267.3</v>
      </c>
      <c r="E30" s="10"/>
      <c r="F30" s="12"/>
    </row>
    <row r="31" spans="1:6" ht="27" customHeight="1" x14ac:dyDescent="0.25">
      <c r="A31" s="29" t="s">
        <v>67</v>
      </c>
      <c r="B31" s="6" t="s">
        <v>46</v>
      </c>
      <c r="C31" s="4" t="s">
        <v>46</v>
      </c>
      <c r="D31" s="8">
        <v>1125</v>
      </c>
      <c r="E31" s="4">
        <v>3237</v>
      </c>
      <c r="F31" s="13" t="s">
        <v>42</v>
      </c>
    </row>
    <row r="32" spans="1:6" ht="15.75" thickBot="1" x14ac:dyDescent="0.3">
      <c r="A32" s="30" t="s">
        <v>7</v>
      </c>
      <c r="B32" s="9"/>
      <c r="C32" s="10"/>
      <c r="D32" s="11">
        <f>SUM(D31:D31)</f>
        <v>1125</v>
      </c>
      <c r="E32" s="10"/>
      <c r="F32" s="12"/>
    </row>
    <row r="33" spans="1:6" x14ac:dyDescent="0.25">
      <c r="A33" s="29" t="s">
        <v>24</v>
      </c>
      <c r="B33" s="6" t="s">
        <v>21</v>
      </c>
      <c r="C33" s="4" t="s">
        <v>9</v>
      </c>
      <c r="D33" s="8">
        <f>19.63+161.69</f>
        <v>181.32</v>
      </c>
      <c r="E33" s="4">
        <v>3231</v>
      </c>
      <c r="F33" s="13" t="s">
        <v>18</v>
      </c>
    </row>
    <row r="34" spans="1:6" ht="22.15" customHeight="1" thickBot="1" x14ac:dyDescent="0.3">
      <c r="A34" s="30" t="s">
        <v>7</v>
      </c>
      <c r="B34" s="9"/>
      <c r="C34" s="10"/>
      <c r="D34" s="11">
        <f>SUM(D33:D33)</f>
        <v>181.32</v>
      </c>
      <c r="E34" s="10"/>
      <c r="F34" s="12"/>
    </row>
    <row r="35" spans="1:6" x14ac:dyDescent="0.25">
      <c r="A35" s="29" t="s">
        <v>38</v>
      </c>
      <c r="B35" s="6" t="s">
        <v>68</v>
      </c>
      <c r="C35" s="4" t="s">
        <v>9</v>
      </c>
      <c r="D35" s="8">
        <v>190.36</v>
      </c>
      <c r="E35" s="4">
        <v>3238</v>
      </c>
      <c r="F35" s="31" t="s">
        <v>20</v>
      </c>
    </row>
    <row r="36" spans="1:6" ht="27" customHeight="1" thickBot="1" x14ac:dyDescent="0.3">
      <c r="A36" s="30" t="s">
        <v>7</v>
      </c>
      <c r="B36" s="9"/>
      <c r="C36" s="10"/>
      <c r="D36" s="11">
        <f>SUM(D35:D35)</f>
        <v>190.36</v>
      </c>
      <c r="E36" s="10"/>
      <c r="F36" s="12"/>
    </row>
    <row r="37" spans="1:6" x14ac:dyDescent="0.25">
      <c r="A37" s="29" t="s">
        <v>69</v>
      </c>
      <c r="B37" s="6" t="s">
        <v>44</v>
      </c>
      <c r="C37" s="4" t="s">
        <v>9</v>
      </c>
      <c r="D37" s="8">
        <f>13.38+17.36</f>
        <v>30.740000000000002</v>
      </c>
      <c r="E37" s="4">
        <v>3234</v>
      </c>
      <c r="F37" s="13" t="s">
        <v>19</v>
      </c>
    </row>
    <row r="38" spans="1:6" ht="15.75" thickBot="1" x14ac:dyDescent="0.3">
      <c r="A38" s="30" t="s">
        <v>7</v>
      </c>
      <c r="B38" s="9"/>
      <c r="C38" s="10"/>
      <c r="D38" s="11">
        <f>SUM(D37:D37)</f>
        <v>30.740000000000002</v>
      </c>
      <c r="E38" s="10"/>
      <c r="F38" s="12"/>
    </row>
    <row r="39" spans="1:6" x14ac:dyDescent="0.25">
      <c r="A39" s="29" t="s">
        <v>70</v>
      </c>
      <c r="B39" s="6" t="s">
        <v>71</v>
      </c>
      <c r="C39" s="4" t="s">
        <v>9</v>
      </c>
      <c r="D39" s="8">
        <v>966.97</v>
      </c>
      <c r="E39" s="4">
        <v>3222</v>
      </c>
      <c r="F39" s="13" t="s">
        <v>45</v>
      </c>
    </row>
    <row r="40" spans="1:6" ht="15.75" thickBot="1" x14ac:dyDescent="0.3">
      <c r="A40" s="30" t="s">
        <v>7</v>
      </c>
      <c r="B40" s="9"/>
      <c r="C40" s="10"/>
      <c r="D40" s="11">
        <f>SUM(D39:D39)</f>
        <v>966.97</v>
      </c>
      <c r="E40" s="10"/>
      <c r="F40" s="12"/>
    </row>
    <row r="41" spans="1:6" ht="15.75" thickBot="1" x14ac:dyDescent="0.3">
      <c r="A41" s="30" t="s">
        <v>7</v>
      </c>
      <c r="B41" s="9"/>
      <c r="C41" s="10"/>
      <c r="D41" s="11">
        <f>SUM(D16,D18,D20,D22,D24,D26,D28,D30,D32,D34,D36,D38,D40,D14,D12,D10,D8)</f>
        <v>16599.350000000002</v>
      </c>
      <c r="E41" s="10"/>
      <c r="F41" s="12"/>
    </row>
    <row r="42" spans="1:6" x14ac:dyDescent="0.25">
      <c r="A42" s="39"/>
      <c r="B42" s="6"/>
      <c r="C42" s="4"/>
      <c r="D42" s="40">
        <f>118237.91+821.24+6270+1050</f>
        <v>126379.15000000001</v>
      </c>
      <c r="E42" s="4">
        <v>3111</v>
      </c>
      <c r="F42" s="41" t="s">
        <v>25</v>
      </c>
    </row>
    <row r="43" spans="1:6" ht="27" customHeight="1" x14ac:dyDescent="0.25">
      <c r="A43" s="39"/>
      <c r="B43" s="6"/>
      <c r="C43" s="4"/>
      <c r="D43" s="43">
        <v>0</v>
      </c>
      <c r="E43" s="4">
        <v>3113</v>
      </c>
      <c r="F43" s="41" t="s">
        <v>26</v>
      </c>
    </row>
    <row r="44" spans="1:6" ht="27" customHeight="1" x14ac:dyDescent="0.25">
      <c r="A44" s="39"/>
      <c r="B44" s="6"/>
      <c r="C44" s="4"/>
      <c r="D44" s="40">
        <v>0</v>
      </c>
      <c r="E44" s="4">
        <v>3114</v>
      </c>
      <c r="F44" s="41" t="s">
        <v>27</v>
      </c>
    </row>
    <row r="45" spans="1:6" ht="27" customHeight="1" x14ac:dyDescent="0.25">
      <c r="A45" s="39"/>
      <c r="B45" s="6"/>
      <c r="C45" s="4"/>
      <c r="D45" s="8">
        <f>19373.19+1034.55+160.5+135.5</f>
        <v>20703.739999999998</v>
      </c>
      <c r="E45" s="4">
        <v>3132</v>
      </c>
      <c r="F45" s="41" t="s">
        <v>28</v>
      </c>
    </row>
    <row r="46" spans="1:6" ht="27" customHeight="1" x14ac:dyDescent="0.25">
      <c r="A46" s="39"/>
      <c r="B46" s="6"/>
      <c r="C46" s="4"/>
      <c r="D46" s="8">
        <v>0</v>
      </c>
      <c r="E46" s="4">
        <v>3121</v>
      </c>
      <c r="F46" s="41" t="s">
        <v>29</v>
      </c>
    </row>
    <row r="47" spans="1:6" ht="27" customHeight="1" x14ac:dyDescent="0.25">
      <c r="A47" s="29"/>
      <c r="B47" s="6"/>
      <c r="C47" s="4"/>
      <c r="D47" s="8">
        <v>0</v>
      </c>
      <c r="E47" s="4">
        <v>3211</v>
      </c>
      <c r="F47" s="42" t="s">
        <v>30</v>
      </c>
    </row>
    <row r="48" spans="1:6" ht="27" customHeight="1" x14ac:dyDescent="0.25">
      <c r="A48" s="29"/>
      <c r="B48" s="6"/>
      <c r="C48" s="4"/>
      <c r="D48" s="8">
        <f>1236.56+80+135.04</f>
        <v>1451.6</v>
      </c>
      <c r="E48" s="4">
        <v>3212</v>
      </c>
      <c r="F48" s="42" t="s">
        <v>31</v>
      </c>
    </row>
    <row r="49" spans="1:6" ht="27" customHeight="1" thickBot="1" x14ac:dyDescent="0.3">
      <c r="A49" s="37" t="s">
        <v>7</v>
      </c>
      <c r="B49" s="9"/>
      <c r="C49" s="10"/>
      <c r="D49" s="11">
        <f>SUM(D42:D48)</f>
        <v>148534.49000000002</v>
      </c>
      <c r="E49" s="10"/>
      <c r="F49" s="12"/>
    </row>
    <row r="50" spans="1:6" ht="27" customHeight="1" thickBot="1" x14ac:dyDescent="0.3">
      <c r="A50" s="38" t="s">
        <v>14</v>
      </c>
      <c r="B50" s="33"/>
      <c r="C50" s="34"/>
      <c r="D50" s="35">
        <f>SUM(D41,D49)</f>
        <v>165133.84000000003</v>
      </c>
      <c r="E50" s="34"/>
      <c r="F50" s="36"/>
    </row>
    <row r="51" spans="1:6" ht="27" customHeight="1" thickBot="1" x14ac:dyDescent="0.3">
      <c r="A51" s="37"/>
      <c r="B51" s="9"/>
      <c r="C51" s="10"/>
      <c r="D51" s="11"/>
      <c r="E51" s="10"/>
      <c r="F51" s="12"/>
    </row>
    <row r="52" spans="1:6" ht="27" customHeight="1" thickBot="1" x14ac:dyDescent="0.3">
      <c r="A52" s="38"/>
      <c r="B52" s="33"/>
      <c r="C52" s="34"/>
      <c r="D52" s="35"/>
      <c r="E52" s="34"/>
      <c r="F52" s="36"/>
    </row>
    <row r="53" spans="1:6" ht="27" customHeight="1" x14ac:dyDescent="0.25">
      <c r="A53" s="32"/>
      <c r="B53" s="6"/>
      <c r="C53" s="4"/>
      <c r="D53" s="8"/>
      <c r="E53" s="4"/>
      <c r="F53" s="3"/>
    </row>
    <row r="54" spans="1:6" ht="27" customHeight="1" x14ac:dyDescent="0.25">
      <c r="A54" s="3"/>
      <c r="B54" s="6"/>
      <c r="C54" s="4"/>
      <c r="D54" s="8"/>
      <c r="E54" s="4"/>
      <c r="F54" s="3" t="s">
        <v>15</v>
      </c>
    </row>
    <row r="55" spans="1:6" ht="27" customHeight="1" x14ac:dyDescent="0.25">
      <c r="A55" s="3" t="s">
        <v>51</v>
      </c>
      <c r="B55" s="6"/>
      <c r="C55" s="4"/>
      <c r="D55" s="8"/>
      <c r="E55" s="4"/>
      <c r="F55" s="3" t="s">
        <v>17</v>
      </c>
    </row>
    <row r="56" spans="1:6" ht="27" customHeight="1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ht="27" customHeight="1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ht="27" customHeight="1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ht="27" customHeight="1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ht="27" customHeight="1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ht="27" customHeight="1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ht="27" customHeight="1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ht="27" customHeight="1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ht="27" customHeight="1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ht="27" customHeight="1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ht="21" customHeight="1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  <c r="B3924" s="6"/>
      <c r="C3924" s="4"/>
      <c r="D3924" s="8"/>
      <c r="E3924" s="4"/>
      <c r="F3924" s="3"/>
    </row>
    <row r="3925" spans="1:6" x14ac:dyDescent="0.25">
      <c r="A3925" s="3"/>
      <c r="B3925" s="6"/>
      <c r="C3925" s="4"/>
      <c r="D3925" s="8"/>
      <c r="E3925" s="4"/>
      <c r="F3925" s="3"/>
    </row>
    <row r="3926" spans="1:6" x14ac:dyDescent="0.25">
      <c r="A3926" s="3"/>
      <c r="B3926" s="6"/>
      <c r="C3926" s="4"/>
      <c r="D3926" s="8"/>
      <c r="E3926" s="4"/>
      <c r="F3926" s="3"/>
    </row>
    <row r="3927" spans="1:6" x14ac:dyDescent="0.25">
      <c r="A3927" s="3"/>
      <c r="B3927" s="6"/>
      <c r="C3927" s="4"/>
      <c r="D3927" s="8"/>
      <c r="E3927" s="4"/>
      <c r="F3927" s="3"/>
    </row>
    <row r="3928" spans="1:6" x14ac:dyDescent="0.25">
      <c r="A3928" s="3"/>
      <c r="B3928" s="6"/>
      <c r="C3928" s="4"/>
      <c r="D3928" s="8"/>
      <c r="E3928" s="4"/>
      <c r="F3928" s="3"/>
    </row>
    <row r="3929" spans="1:6" x14ac:dyDescent="0.25">
      <c r="A3929" s="3"/>
      <c r="B3929" s="6"/>
      <c r="C3929" s="4"/>
      <c r="D3929" s="8"/>
      <c r="E3929" s="4"/>
      <c r="F3929" s="3"/>
    </row>
    <row r="3930" spans="1:6" x14ac:dyDescent="0.25">
      <c r="A3930" s="3"/>
      <c r="B3930" s="6"/>
      <c r="C3930" s="4"/>
      <c r="D3930" s="8"/>
      <c r="E3930" s="4"/>
      <c r="F3930" s="3"/>
    </row>
    <row r="3931" spans="1:6" x14ac:dyDescent="0.25">
      <c r="A3931" s="3"/>
      <c r="B3931" s="6"/>
      <c r="C3931" s="4"/>
      <c r="D3931" s="8"/>
      <c r="E3931" s="4"/>
      <c r="F3931" s="3"/>
    </row>
    <row r="3932" spans="1:6" x14ac:dyDescent="0.25">
      <c r="A3932" s="3"/>
      <c r="B3932" s="6"/>
      <c r="C3932" s="4"/>
      <c r="D3932" s="8"/>
      <c r="E3932" s="4"/>
      <c r="F3932" s="3"/>
    </row>
    <row r="3933" spans="1:6" x14ac:dyDescent="0.25">
      <c r="A3933" s="3"/>
      <c r="B3933" s="6"/>
      <c r="C3933" s="4"/>
      <c r="D3933" s="8"/>
      <c r="E3933" s="4"/>
      <c r="F3933" s="3"/>
    </row>
    <row r="3934" spans="1:6" x14ac:dyDescent="0.25">
      <c r="A3934" s="3"/>
      <c r="B3934" s="6"/>
      <c r="C3934" s="4"/>
      <c r="D3934" s="8"/>
      <c r="E3934" s="4"/>
      <c r="F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Nikolina Vlašić</cp:lastModifiedBy>
  <cp:lastPrinted>2024-07-19T11:12:21Z</cp:lastPrinted>
  <dcterms:created xsi:type="dcterms:W3CDTF">2024-03-05T11:42:46Z</dcterms:created>
  <dcterms:modified xsi:type="dcterms:W3CDTF">2025-09-09T08:15:59Z</dcterms:modified>
</cp:coreProperties>
</file>